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phuong an 2" sheetId="1" r:id="rId1"/>
  </sheets>
  <externalReferences>
    <externalReference r:id="rId4"/>
  </externalReferences>
  <definedNames>
    <definedName name="_xlnm.Print_Titles" localSheetId="0">'phuong an 2'!$7:$8</definedName>
  </definedNames>
  <calcPr fullCalcOnLoad="1"/>
</workbook>
</file>

<file path=xl/sharedStrings.xml><?xml version="1.0" encoding="utf-8"?>
<sst xmlns="http://schemas.openxmlformats.org/spreadsheetml/2006/main" count="122" uniqueCount="75">
  <si>
    <t>I</t>
  </si>
  <si>
    <t>Ha</t>
  </si>
  <si>
    <t>II</t>
  </si>
  <si>
    <t>III</t>
  </si>
  <si>
    <t>V</t>
  </si>
  <si>
    <t>VI</t>
  </si>
  <si>
    <t>a</t>
  </si>
  <si>
    <t>b</t>
  </si>
  <si>
    <t>c</t>
  </si>
  <si>
    <t>d</t>
  </si>
  <si>
    <t>IV</t>
  </si>
  <si>
    <t>-</t>
  </si>
  <si>
    <t>Đơn vị</t>
  </si>
  <si>
    <t>Vụ Xuân</t>
  </si>
  <si>
    <t>Nuôi trồng thuỷ sản</t>
  </si>
  <si>
    <t>Kế hoạch doanh thu</t>
  </si>
  <si>
    <t>Tr.đồng</t>
  </si>
  <si>
    <t>Lao động</t>
  </si>
  <si>
    <t>Người</t>
  </si>
  <si>
    <t>Kinh phí chống hạn, chống lụt</t>
  </si>
  <si>
    <t>Sửa chữa thường xuyên</t>
  </si>
  <si>
    <t xml:space="preserve">Chi phí đào tạo </t>
  </si>
  <si>
    <t>Bảo hộ lao động</t>
  </si>
  <si>
    <t>Tiền điện</t>
  </si>
  <si>
    <t>Chi khác</t>
  </si>
  <si>
    <t>Chi hoạt động tài chính</t>
  </si>
  <si>
    <t>Kinh phí đề nghị cấp bù</t>
  </si>
  <si>
    <t>Thu hoạt động tài chính</t>
  </si>
  <si>
    <t>Kế hoạch chi</t>
  </si>
  <si>
    <t>Lãi (lỗ) hoạt động tài chính</t>
  </si>
  <si>
    <t>Thu khác</t>
  </si>
  <si>
    <t xml:space="preserve">Vụ Hè Thu </t>
  </si>
  <si>
    <t>Vụ Mùa</t>
  </si>
  <si>
    <t>Trong đó:</t>
  </si>
  <si>
    <t>Thu kinh doanh khai thác tổng hợp</t>
  </si>
  <si>
    <t>Chi phí làm thêm giờ</t>
  </si>
  <si>
    <t xml:space="preserve">Lãi (lỗ) kinh doanh tổng hợp </t>
  </si>
  <si>
    <t>Lương và phụ cấp</t>
  </si>
  <si>
    <t>Bảo hiểm xã hội, y tế, thất nghiệp, công đoàn</t>
  </si>
  <si>
    <t>Chi ăn giữa ca</t>
  </si>
  <si>
    <t>Chi khấu hao TSCĐ</t>
  </si>
  <si>
    <t>Chi phí quản lý doanh nghiệp</t>
  </si>
  <si>
    <t>Chi kinh doanh khai thác tổng hợp</t>
  </si>
  <si>
    <t>Ứng dụng, đổi mới công nghệ, thiết bị làm việc</t>
  </si>
  <si>
    <t>Lãi (lỗ) khác</t>
  </si>
  <si>
    <t>Thù lao HĐTV</t>
  </si>
  <si>
    <t>Tiền lương và phụ cấp người lao động</t>
  </si>
  <si>
    <t xml:space="preserve">Tiền lương và phụ cấp viên chức quản lý </t>
  </si>
  <si>
    <t xml:space="preserve">Kế hoạch </t>
  </si>
  <si>
    <t>Thực hiện</t>
  </si>
  <si>
    <t>Thu qua cống</t>
  </si>
  <si>
    <t>Nội dung</t>
  </si>
  <si>
    <t>Cân đối thu - chi lãi (lỗ)</t>
  </si>
  <si>
    <t>Biểu 01</t>
  </si>
  <si>
    <t>Sửa chữa lớn công trình</t>
  </si>
  <si>
    <t>Năm 2017</t>
  </si>
  <si>
    <t>Kế hoạch năm 2018</t>
  </si>
  <si>
    <t>Tổng diện tích cấp bù giá SPDV công ích thủy lợi</t>
  </si>
  <si>
    <t>Thu cấp bù giá sản phẩm dịch vụ công ích thủy lợi</t>
  </si>
  <si>
    <t>Lãi (lỗ) khai thác công ích</t>
  </si>
  <si>
    <t>Cấp bù giá sản phẩm dịch vụ công ích thủy lợi</t>
  </si>
  <si>
    <t>Thu bán nước thô</t>
  </si>
  <si>
    <t>Chi hoạt động cung cấp sản phẩm, dịch vụ công ích</t>
  </si>
  <si>
    <t xml:space="preserve">                                                                                                   Ngày       tháng      năm 2018   </t>
  </si>
  <si>
    <t>Chi phí thẩm tra định mức kinh tế kỷ thuật</t>
  </si>
  <si>
    <t>Thu kinh doanh dịch vụ Trại Tiểu</t>
  </si>
  <si>
    <t xml:space="preserve">         THUỶ LỢI BẮC HÀ TĨNH</t>
  </si>
  <si>
    <r>
      <t xml:space="preserve">              UBND TỈNH HÀ TĨNH                            </t>
    </r>
    <r>
      <rPr>
        <b/>
        <sz val="12"/>
        <color indexed="8"/>
        <rFont val="Times New Roman"/>
        <family val="1"/>
      </rPr>
      <t>CỘNG HOÀ XÃ HỘI CHỦ NGHĨA VIỆT NAM</t>
    </r>
  </si>
  <si>
    <r>
      <t xml:space="preserve">CÔNG TY TNHH MỘT THÀNH VIÊN                         </t>
    </r>
    <r>
      <rPr>
        <b/>
        <sz val="13"/>
        <color indexed="8"/>
        <rFont val="Times New Roman"/>
        <family val="1"/>
      </rPr>
      <t xml:space="preserve">   Độc lập - Tự do - Hạnh phúc   </t>
    </r>
    <r>
      <rPr>
        <b/>
        <sz val="12"/>
        <color indexed="8"/>
        <rFont val="Times New Roman"/>
        <family val="1"/>
      </rPr>
      <t xml:space="preserve">                     </t>
    </r>
  </si>
  <si>
    <t xml:space="preserve"> KẾ HOẠCH SẢN XUẤT KINH DOANH, 
KẾ HOẠCH TÀI CHÍNH NĂM 2018</t>
  </si>
  <si>
    <t xml:space="preserve"> (Đã ký)                                   (Đã ký)</t>
  </si>
  <si>
    <t xml:space="preserve">   (Đã ký)</t>
  </si>
  <si>
    <t xml:space="preserve">          (Đã ký)</t>
  </si>
  <si>
    <t xml:space="preserve"> THỦ TRƯỞNG ĐƠN VỊ   KẾ TOÁN TRƯỞNG   TRƯỞNG PHÒNG KẾ HOẠCH     LẬP BIỂU </t>
  </si>
  <si>
    <t xml:space="preserve">   Nguyễn Hữu Phúc              Trần Thị Thu Huỳnh                      Võ Viết Tâm              Đặng T. Lệ Thủy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</si>
</sst>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_(* #,##0_);_(* \(#,##0\);_(* &quot;-&quot;??_);_(@_)"/>
    <numFmt numFmtId="174" formatCode="_(* #,##0.0_);_(* \(#,##0.0\);_(* &quot;-&quot;??_);_(@_)"/>
    <numFmt numFmtId="175" formatCode="0.0"/>
    <numFmt numFmtId="176" formatCode="_(* #,##0.0_);_(* \(#,##0.0\);_(* &quot;-&quot;?_);_(@_)"/>
    <numFmt numFmtId="177" formatCode="#,##0.000"/>
    <numFmt numFmtId="178" formatCode="#,##0.0000"/>
  </numFmts>
  <fonts count="16">
    <font>
      <sz val="12"/>
      <name val="Times New Roman"/>
      <family val="0"/>
    </font>
    <font>
      <sz val="8"/>
      <name val="Times New Roman"/>
      <family val="0"/>
    </font>
    <font>
      <sz val="12"/>
      <name val=".Vntime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1" xfId="0" applyFont="1" applyFill="1" applyBorder="1" applyAlignment="1">
      <alignment/>
    </xf>
    <xf numFmtId="172" fontId="12" fillId="0" borderId="1" xfId="0" applyNumberFormat="1" applyFont="1" applyFill="1" applyBorder="1" applyAlignment="1">
      <alignment/>
    </xf>
    <xf numFmtId="172" fontId="11" fillId="0" borderId="1" xfId="0" applyNumberFormat="1" applyFont="1" applyFill="1" applyBorder="1" applyAlignment="1">
      <alignment/>
    </xf>
    <xf numFmtId="172" fontId="12" fillId="0" borderId="2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4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1" xfId="21" applyFont="1" applyFill="1" applyBorder="1" applyAlignment="1">
      <alignment horizontal="center"/>
      <protection/>
    </xf>
    <xf numFmtId="0" fontId="12" fillId="0" borderId="1" xfId="21" applyFont="1" applyFill="1" applyBorder="1">
      <alignment/>
      <protection/>
    </xf>
    <xf numFmtId="0" fontId="11" fillId="0" borderId="1" xfId="21" applyFont="1" applyFill="1" applyBorder="1">
      <alignment/>
      <protection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21" applyFont="1" applyFill="1" applyBorder="1">
      <alignment/>
      <protection/>
    </xf>
    <xf numFmtId="0" fontId="9" fillId="0" borderId="1" xfId="21" applyFont="1" applyFill="1" applyBorder="1" applyAlignment="1" quotePrefix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/>
    </xf>
    <xf numFmtId="172" fontId="11" fillId="0" borderId="6" xfId="0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5" fillId="0" borderId="6" xfId="0" applyNumberFormat="1" applyFont="1" applyFill="1" applyBorder="1" applyAlignment="1">
      <alignment/>
    </xf>
    <xf numFmtId="172" fontId="12" fillId="2" borderId="6" xfId="0" applyNumberFormat="1" applyFont="1" applyFill="1" applyBorder="1" applyAlignment="1">
      <alignment/>
    </xf>
    <xf numFmtId="0" fontId="12" fillId="3" borderId="1" xfId="21" applyFont="1" applyFill="1" applyBorder="1">
      <alignment/>
      <protection/>
    </xf>
    <xf numFmtId="172" fontId="13" fillId="0" borderId="1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4" fontId="11" fillId="0" borderId="7" xfId="0" applyNumberFormat="1" applyFont="1" applyFill="1" applyBorder="1" applyAlignment="1">
      <alignment/>
    </xf>
    <xf numFmtId="4" fontId="11" fillId="0" borderId="3" xfId="0" applyNumberFormat="1" applyFont="1" applyFill="1" applyBorder="1" applyAlignment="1">
      <alignment/>
    </xf>
    <xf numFmtId="4" fontId="12" fillId="0" borderId="6" xfId="0" applyNumberFormat="1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72" fontId="9" fillId="0" borderId="6" xfId="0" applyNumberFormat="1" applyFont="1" applyFill="1" applyBorder="1" applyAlignment="1">
      <alignment/>
    </xf>
    <xf numFmtId="0" fontId="9" fillId="0" borderId="1" xfId="0" applyFont="1" applyFill="1" applyBorder="1" applyAlignment="1" quotePrefix="1">
      <alignment horizontal="center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>
      <alignment wrapText="1"/>
    </xf>
    <xf numFmtId="172" fontId="12" fillId="0" borderId="6" xfId="0" applyNumberFormat="1" applyFont="1" applyFill="1" applyBorder="1" applyAlignment="1">
      <alignment horizontal="right"/>
    </xf>
    <xf numFmtId="172" fontId="12" fillId="0" borderId="1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/>
    </xf>
    <xf numFmtId="172" fontId="12" fillId="0" borderId="8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21" applyFont="1" applyFill="1" applyAlignment="1">
      <alignment horizontal="center"/>
      <protection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1466850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4</xdr:col>
      <xdr:colOff>628650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19500" y="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19050</xdr:rowOff>
    </xdr:from>
    <xdr:to>
      <xdr:col>5</xdr:col>
      <xdr:colOff>161925</xdr:colOff>
      <xdr:row>2</xdr:row>
      <xdr:rowOff>28575</xdr:rowOff>
    </xdr:to>
    <xdr:sp>
      <xdr:nvSpPr>
        <xdr:cNvPr id="3" name="Line 13"/>
        <xdr:cNvSpPr>
          <a:spLocks/>
        </xdr:cNvSpPr>
      </xdr:nvSpPr>
      <xdr:spPr>
        <a:xfrm flipV="1">
          <a:off x="3609975" y="428625"/>
          <a:ext cx="193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28575</xdr:rowOff>
    </xdr:from>
    <xdr:to>
      <xdr:col>1</xdr:col>
      <xdr:colOff>1371600</xdr:colOff>
      <xdr:row>3</xdr:row>
      <xdr:rowOff>28575</xdr:rowOff>
    </xdr:to>
    <xdr:sp>
      <xdr:nvSpPr>
        <xdr:cNvPr id="4" name="Line 14"/>
        <xdr:cNvSpPr>
          <a:spLocks/>
        </xdr:cNvSpPr>
      </xdr:nvSpPr>
      <xdr:spPr>
        <a:xfrm>
          <a:off x="952500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MUC%20SOAT%20XET%202018-%2051824\DANH%20MUC%202018%20LAN%20CUOI%20518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hd 2018"/>
      <sheetName val="Bieu 01"/>
      <sheetName val="TN congty"/>
      <sheetName val="Bieu 02"/>
      <sheetName val="huyen"/>
      <sheetName val="tlp 03"/>
      <sheetName val="bang ke PL03"/>
      <sheetName val="TLP 04"/>
      <sheetName val="duc xa"/>
      <sheetName val="CG"/>
      <sheetName val="D.hue"/>
      <sheetName val="TR.l"/>
      <sheetName val="CTR"/>
      <sheetName val="DĐ"/>
      <sheetName val="tong bieu 1+2"/>
      <sheetName val="TBLC"/>
      <sheetName val="Ho TNTB"/>
      <sheetName val="Ho TN dap"/>
    </sheetNames>
    <sheetDataSet>
      <sheetData sheetId="5">
        <row r="12">
          <cell r="C12">
            <v>26546.120000000003</v>
          </cell>
        </row>
        <row r="15">
          <cell r="C15">
            <v>23704.15</v>
          </cell>
        </row>
        <row r="21">
          <cell r="C21">
            <v>1570.95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G7" sqref="G7"/>
    </sheetView>
  </sheetViews>
  <sheetFormatPr defaultColWidth="9.00390625" defaultRowHeight="15.75"/>
  <cols>
    <col min="1" max="1" width="4.50390625" style="4" customWidth="1"/>
    <col min="2" max="2" width="40.125" style="4" customWidth="1"/>
    <col min="3" max="3" width="7.625" style="4" customWidth="1"/>
    <col min="4" max="4" width="9.25390625" style="4" customWidth="1"/>
    <col min="5" max="5" width="9.125" style="4" customWidth="1"/>
    <col min="6" max="6" width="12.375" style="4" customWidth="1"/>
    <col min="7" max="7" width="17.75390625" style="4" customWidth="1"/>
    <col min="8" max="8" width="16.375" style="4" customWidth="1"/>
    <col min="9" max="10" width="11.125" style="4" customWidth="1"/>
    <col min="11" max="11" width="13.375" style="4" customWidth="1"/>
  </cols>
  <sheetData>
    <row r="1" spans="1:11" ht="15.75">
      <c r="A1" s="4" t="s">
        <v>67</v>
      </c>
      <c r="C1" s="1"/>
      <c r="D1" s="1"/>
      <c r="E1" s="2"/>
      <c r="F1" s="2"/>
      <c r="G1" s="2"/>
      <c r="H1" s="2"/>
      <c r="I1" s="2"/>
      <c r="J1" s="2"/>
      <c r="K1" s="2"/>
    </row>
    <row r="2" spans="1:11" ht="16.5">
      <c r="A2" s="2" t="s">
        <v>68</v>
      </c>
      <c r="B2" s="2"/>
      <c r="C2" s="9"/>
      <c r="D2" s="9"/>
      <c r="E2" s="9"/>
      <c r="F2" s="9"/>
      <c r="G2" s="9"/>
      <c r="H2" s="9"/>
      <c r="I2" s="9"/>
      <c r="J2" s="9"/>
      <c r="K2" s="9"/>
    </row>
    <row r="3" spans="1:11" ht="15.75">
      <c r="A3" s="2" t="s">
        <v>66</v>
      </c>
      <c r="B3" s="2"/>
      <c r="C3" s="1"/>
      <c r="D3" s="1"/>
      <c r="E3" s="2"/>
      <c r="F3" s="2"/>
      <c r="G3" s="2"/>
      <c r="H3" s="2"/>
      <c r="I3" s="2"/>
      <c r="J3" s="2"/>
      <c r="K3" s="2"/>
    </row>
    <row r="4" ht="6.75" customHeight="1"/>
    <row r="5" spans="1:11" ht="40.5" customHeight="1">
      <c r="A5" s="66" t="s">
        <v>69</v>
      </c>
      <c r="B5" s="67"/>
      <c r="C5" s="67"/>
      <c r="D5" s="67"/>
      <c r="E5" s="67"/>
      <c r="F5" s="67"/>
      <c r="G5" s="27"/>
      <c r="H5" s="21"/>
      <c r="I5" s="21"/>
      <c r="J5" s="21"/>
      <c r="K5" s="24"/>
    </row>
    <row r="6" spans="1:11" ht="14.25" customHeight="1">
      <c r="A6" s="2"/>
      <c r="B6" s="2"/>
      <c r="C6" s="1"/>
      <c r="D6" s="1"/>
      <c r="E6" s="65" t="s">
        <v>53</v>
      </c>
      <c r="F6" s="65"/>
      <c r="G6" s="1"/>
      <c r="H6" s="1"/>
      <c r="I6" s="1"/>
      <c r="J6" s="1"/>
      <c r="K6" s="25"/>
    </row>
    <row r="7" spans="1:11" ht="18" customHeight="1">
      <c r="A7" s="71"/>
      <c r="B7" s="73" t="s">
        <v>51</v>
      </c>
      <c r="C7" s="71" t="s">
        <v>12</v>
      </c>
      <c r="D7" s="69" t="s">
        <v>55</v>
      </c>
      <c r="E7" s="70"/>
      <c r="F7" s="71" t="s">
        <v>56</v>
      </c>
      <c r="G7" s="7"/>
      <c r="H7" s="7"/>
      <c r="I7" s="7"/>
      <c r="J7" s="7"/>
      <c r="K7" s="7"/>
    </row>
    <row r="8" spans="1:11" ht="21" customHeight="1">
      <c r="A8" s="72"/>
      <c r="B8" s="74"/>
      <c r="C8" s="72"/>
      <c r="D8" s="38" t="s">
        <v>48</v>
      </c>
      <c r="E8" s="39" t="s">
        <v>49</v>
      </c>
      <c r="F8" s="72"/>
      <c r="G8" s="16"/>
      <c r="H8" s="7"/>
      <c r="I8" s="7"/>
      <c r="J8" s="7">
        <f>50-46</f>
        <v>4</v>
      </c>
      <c r="K8" s="7"/>
    </row>
    <row r="9" spans="1:11" ht="21.75" customHeight="1">
      <c r="A9" s="40" t="s">
        <v>0</v>
      </c>
      <c r="B9" s="50" t="s">
        <v>57</v>
      </c>
      <c r="C9" s="40" t="s">
        <v>1</v>
      </c>
      <c r="D9" s="51">
        <f>D10+D11+D12+D13</f>
        <v>52103.9</v>
      </c>
      <c r="E9" s="52">
        <f>E10+E11+E12+E13</f>
        <v>51125.07</v>
      </c>
      <c r="F9" s="52">
        <f>F10+F11+F12+F13</f>
        <v>51821.22</v>
      </c>
      <c r="G9" s="41"/>
      <c r="H9" s="16"/>
      <c r="I9" s="16"/>
      <c r="J9" s="16"/>
      <c r="K9" s="16"/>
    </row>
    <row r="10" spans="1:11" ht="21.75" customHeight="1">
      <c r="A10" s="32">
        <v>1</v>
      </c>
      <c r="B10" s="10" t="s">
        <v>13</v>
      </c>
      <c r="C10" s="32" t="s">
        <v>1</v>
      </c>
      <c r="D10" s="53">
        <v>26669.93</v>
      </c>
      <c r="E10" s="54">
        <v>26751.54</v>
      </c>
      <c r="F10" s="54">
        <f>'[1]tlp 03'!$C$12</f>
        <v>26546.120000000003</v>
      </c>
      <c r="G10" s="41"/>
      <c r="H10" s="11"/>
      <c r="I10" s="15"/>
      <c r="J10" s="15"/>
      <c r="K10" s="15"/>
    </row>
    <row r="11" spans="1:11" ht="21.75" customHeight="1">
      <c r="A11" s="32">
        <v>2</v>
      </c>
      <c r="B11" s="10" t="s">
        <v>31</v>
      </c>
      <c r="C11" s="32" t="s">
        <v>1</v>
      </c>
      <c r="D11" s="53">
        <v>23756.72</v>
      </c>
      <c r="E11" s="54">
        <v>22765.21</v>
      </c>
      <c r="F11" s="54">
        <f>'[1]tlp 03'!$C$15</f>
        <v>23704.15</v>
      </c>
      <c r="G11" s="41"/>
      <c r="H11" s="11"/>
      <c r="I11" s="15"/>
      <c r="J11" s="15"/>
      <c r="K11" s="15"/>
    </row>
    <row r="12" spans="1:11" ht="21.75" customHeight="1">
      <c r="A12" s="32">
        <v>3</v>
      </c>
      <c r="B12" s="10" t="s">
        <v>32</v>
      </c>
      <c r="C12" s="32" t="s">
        <v>1</v>
      </c>
      <c r="D12" s="53">
        <v>106</v>
      </c>
      <c r="E12" s="54">
        <v>40</v>
      </c>
      <c r="F12" s="54"/>
      <c r="G12" s="41"/>
      <c r="H12" s="11"/>
      <c r="I12" s="15"/>
      <c r="J12" s="15"/>
      <c r="K12" s="15"/>
    </row>
    <row r="13" spans="1:11" ht="21.75" customHeight="1">
      <c r="A13" s="32">
        <v>4</v>
      </c>
      <c r="B13" s="10" t="s">
        <v>14</v>
      </c>
      <c r="C13" s="32" t="s">
        <v>1</v>
      </c>
      <c r="D13" s="53">
        <v>1571.25</v>
      </c>
      <c r="E13" s="54">
        <v>1568.32</v>
      </c>
      <c r="F13" s="54">
        <f>'[1]tlp 03'!$C$21</f>
        <v>1570.95</v>
      </c>
      <c r="G13" s="3"/>
      <c r="H13" s="11"/>
      <c r="I13" s="15"/>
      <c r="J13" s="15"/>
      <c r="K13" s="15"/>
    </row>
    <row r="14" spans="1:11" ht="21.75" customHeight="1">
      <c r="A14" s="31" t="s">
        <v>2</v>
      </c>
      <c r="B14" s="36" t="s">
        <v>15</v>
      </c>
      <c r="C14" s="31" t="s">
        <v>16</v>
      </c>
      <c r="D14" s="42">
        <f>D15+D16+D21+D22</f>
        <v>48392.4</v>
      </c>
      <c r="E14" s="12">
        <f>E15+E16+E21+E22</f>
        <v>47704.127</v>
      </c>
      <c r="F14" s="12">
        <f>F15+F16+F21+F22</f>
        <v>48400.58</v>
      </c>
      <c r="G14" s="15"/>
      <c r="H14" s="3"/>
      <c r="I14" s="3"/>
      <c r="J14" s="3"/>
      <c r="K14" s="3"/>
    </row>
    <row r="15" spans="1:11" ht="21.75" customHeight="1">
      <c r="A15" s="32">
        <v>1</v>
      </c>
      <c r="B15" s="55" t="s">
        <v>58</v>
      </c>
      <c r="C15" s="32" t="s">
        <v>16</v>
      </c>
      <c r="D15" s="41">
        <v>44802.4</v>
      </c>
      <c r="E15" s="11">
        <v>44058.36</v>
      </c>
      <c r="F15" s="11">
        <v>44500.58</v>
      </c>
      <c r="G15" s="15"/>
      <c r="H15" s="15"/>
      <c r="I15" s="15"/>
      <c r="J15" s="15"/>
      <c r="K15" s="15"/>
    </row>
    <row r="16" spans="1:11" ht="21.75" customHeight="1">
      <c r="A16" s="28">
        <v>2</v>
      </c>
      <c r="B16" s="29" t="s">
        <v>34</v>
      </c>
      <c r="C16" s="32" t="s">
        <v>16</v>
      </c>
      <c r="D16" s="41">
        <v>3380</v>
      </c>
      <c r="E16" s="11">
        <f>E18+E19+E20</f>
        <v>3389.935</v>
      </c>
      <c r="F16" s="11">
        <f>F18+F19+F20</f>
        <v>3610</v>
      </c>
      <c r="G16" s="15"/>
      <c r="H16" s="15"/>
      <c r="I16" s="15"/>
      <c r="J16" s="15"/>
      <c r="K16" s="15"/>
    </row>
    <row r="17" spans="1:11" ht="21.75" customHeight="1">
      <c r="A17" s="28"/>
      <c r="B17" s="33" t="s">
        <v>33</v>
      </c>
      <c r="C17" s="28"/>
      <c r="D17" s="41"/>
      <c r="E17" s="11"/>
      <c r="F17" s="11"/>
      <c r="G17" s="17"/>
      <c r="H17" s="15"/>
      <c r="I17" s="15"/>
      <c r="J17" s="15"/>
      <c r="K17" s="15"/>
    </row>
    <row r="18" spans="1:11" ht="21.75" customHeight="1">
      <c r="A18" s="34" t="s">
        <v>11</v>
      </c>
      <c r="B18" s="33" t="s">
        <v>61</v>
      </c>
      <c r="C18" s="35" t="s">
        <v>16</v>
      </c>
      <c r="D18" s="56">
        <v>2010</v>
      </c>
      <c r="E18" s="20">
        <v>2227.373</v>
      </c>
      <c r="F18" s="20">
        <v>2240</v>
      </c>
      <c r="G18" s="17"/>
      <c r="H18" s="17"/>
      <c r="I18" s="17"/>
      <c r="J18" s="17"/>
      <c r="K18" s="17"/>
    </row>
    <row r="19" spans="1:11" ht="21.75" customHeight="1">
      <c r="A19" s="34" t="s">
        <v>11</v>
      </c>
      <c r="B19" s="33" t="s">
        <v>50</v>
      </c>
      <c r="C19" s="35" t="s">
        <v>16</v>
      </c>
      <c r="D19" s="56">
        <v>370</v>
      </c>
      <c r="E19" s="20">
        <v>354.635</v>
      </c>
      <c r="F19" s="20">
        <v>370</v>
      </c>
      <c r="G19" s="17"/>
      <c r="H19" s="17"/>
      <c r="I19" s="17"/>
      <c r="J19" s="17"/>
      <c r="K19" s="17"/>
    </row>
    <row r="20" spans="1:11" ht="21.75" customHeight="1">
      <c r="A20" s="34" t="s">
        <v>11</v>
      </c>
      <c r="B20" s="33" t="s">
        <v>65</v>
      </c>
      <c r="C20" s="35" t="s">
        <v>16</v>
      </c>
      <c r="D20" s="56">
        <v>1000</v>
      </c>
      <c r="E20" s="20">
        <v>807.927</v>
      </c>
      <c r="F20" s="20">
        <v>1000</v>
      </c>
      <c r="G20" s="15"/>
      <c r="H20" s="17"/>
      <c r="I20" s="17"/>
      <c r="J20" s="17"/>
      <c r="K20" s="17"/>
    </row>
    <row r="21" spans="1:11" ht="21.75" customHeight="1">
      <c r="A21" s="28">
        <v>3</v>
      </c>
      <c r="B21" s="29" t="s">
        <v>27</v>
      </c>
      <c r="C21" s="32" t="s">
        <v>16</v>
      </c>
      <c r="D21" s="41">
        <v>70</v>
      </c>
      <c r="E21" s="11">
        <v>155.318</v>
      </c>
      <c r="F21" s="11">
        <v>150</v>
      </c>
      <c r="G21" s="15"/>
      <c r="H21" s="15"/>
      <c r="I21" s="15"/>
      <c r="J21" s="15"/>
      <c r="K21" s="15"/>
    </row>
    <row r="22" spans="1:11" ht="21.75" customHeight="1">
      <c r="A22" s="28">
        <v>4</v>
      </c>
      <c r="B22" s="29" t="s">
        <v>30</v>
      </c>
      <c r="C22" s="32" t="s">
        <v>16</v>
      </c>
      <c r="D22" s="41">
        <v>140</v>
      </c>
      <c r="E22" s="11">
        <v>100.514</v>
      </c>
      <c r="F22" s="11">
        <v>140</v>
      </c>
      <c r="G22" s="3"/>
      <c r="H22" s="15"/>
      <c r="I22" s="15"/>
      <c r="J22" s="15"/>
      <c r="K22" s="15"/>
    </row>
    <row r="23" spans="1:11" ht="21.75" customHeight="1">
      <c r="A23" s="31" t="s">
        <v>3</v>
      </c>
      <c r="B23" s="36" t="s">
        <v>17</v>
      </c>
      <c r="C23" s="31" t="s">
        <v>18</v>
      </c>
      <c r="D23" s="42">
        <v>360</v>
      </c>
      <c r="E23" s="12">
        <v>360</v>
      </c>
      <c r="F23" s="12">
        <v>360</v>
      </c>
      <c r="G23" s="3"/>
      <c r="H23" s="3"/>
      <c r="I23" s="3"/>
      <c r="J23" s="3"/>
      <c r="K23" s="3">
        <f>97-12</f>
        <v>85</v>
      </c>
    </row>
    <row r="24" spans="1:11" ht="21.75" customHeight="1">
      <c r="A24" s="31" t="s">
        <v>10</v>
      </c>
      <c r="B24" s="30" t="s">
        <v>28</v>
      </c>
      <c r="C24" s="31" t="s">
        <v>16</v>
      </c>
      <c r="D24" s="42">
        <f>D25+D44+D45+D46</f>
        <v>46972</v>
      </c>
      <c r="E24" s="12">
        <f>E25+E44+E45+E46</f>
        <v>45182.955</v>
      </c>
      <c r="F24" s="12">
        <f>F25+F44+F45+F46</f>
        <v>46742</v>
      </c>
      <c r="G24" s="49"/>
      <c r="H24" s="42"/>
      <c r="I24" s="3"/>
      <c r="J24" s="3"/>
      <c r="K24" s="3"/>
    </row>
    <row r="25" spans="1:11" ht="30" customHeight="1">
      <c r="A25" s="31" t="s">
        <v>6</v>
      </c>
      <c r="B25" s="44" t="s">
        <v>62</v>
      </c>
      <c r="C25" s="31" t="s">
        <v>16</v>
      </c>
      <c r="D25" s="12">
        <f>SUM(D27:D43)</f>
        <v>44242</v>
      </c>
      <c r="E25" s="12">
        <f>SUM(E27:E43)</f>
        <v>42629.231</v>
      </c>
      <c r="F25" s="12">
        <f>SUM(F27:F43)</f>
        <v>44082</v>
      </c>
      <c r="G25" s="11"/>
      <c r="H25" s="44"/>
      <c r="I25" s="3"/>
      <c r="J25" s="3">
        <f>97-12</f>
        <v>85</v>
      </c>
      <c r="K25" s="3"/>
    </row>
    <row r="26" spans="1:11" ht="21.75" customHeight="1">
      <c r="A26" s="32">
        <v>1</v>
      </c>
      <c r="B26" s="43" t="s">
        <v>37</v>
      </c>
      <c r="C26" s="32" t="s">
        <v>16</v>
      </c>
      <c r="D26" s="11">
        <f>D27+D28+D29</f>
        <v>17930</v>
      </c>
      <c r="E26" s="11">
        <f>E27+E28+E29</f>
        <v>17244.069000000003</v>
      </c>
      <c r="F26" s="11">
        <f>F27+F28+F29</f>
        <v>18590</v>
      </c>
      <c r="G26" s="11"/>
      <c r="H26" s="11"/>
      <c r="I26" s="15"/>
      <c r="J26" s="15"/>
      <c r="K26" s="17"/>
    </row>
    <row r="27" spans="1:11" ht="21.75" customHeight="1">
      <c r="A27" s="57" t="s">
        <v>11</v>
      </c>
      <c r="B27" s="14" t="s">
        <v>46</v>
      </c>
      <c r="C27" s="35" t="s">
        <v>16</v>
      </c>
      <c r="D27" s="20">
        <v>15828</v>
      </c>
      <c r="E27" s="20">
        <v>15175.647</v>
      </c>
      <c r="F27" s="20">
        <v>16783</v>
      </c>
      <c r="G27" s="11"/>
      <c r="H27" s="20"/>
      <c r="I27" s="15"/>
      <c r="J27" s="17"/>
      <c r="K27" s="17"/>
    </row>
    <row r="28" spans="1:11" ht="21.75" customHeight="1">
      <c r="A28" s="58" t="s">
        <v>11</v>
      </c>
      <c r="B28" s="59" t="s">
        <v>47</v>
      </c>
      <c r="C28" s="35" t="s">
        <v>16</v>
      </c>
      <c r="D28" s="20">
        <f>1956+10</f>
        <v>1966</v>
      </c>
      <c r="E28" s="20">
        <v>1966.542</v>
      </c>
      <c r="F28" s="20">
        <v>1807</v>
      </c>
      <c r="G28" s="11"/>
      <c r="H28" s="20"/>
      <c r="I28" s="15"/>
      <c r="J28" s="17"/>
      <c r="K28" s="17"/>
    </row>
    <row r="29" spans="1:11" ht="21.75" customHeight="1">
      <c r="A29" s="58" t="s">
        <v>11</v>
      </c>
      <c r="B29" s="59" t="s">
        <v>45</v>
      </c>
      <c r="C29" s="35" t="s">
        <v>16</v>
      </c>
      <c r="D29" s="20">
        <v>136</v>
      </c>
      <c r="E29" s="20">
        <v>101.88</v>
      </c>
      <c r="F29" s="20">
        <v>0</v>
      </c>
      <c r="G29" s="11"/>
      <c r="H29" s="20"/>
      <c r="I29" s="15"/>
      <c r="J29" s="17"/>
      <c r="K29" s="17"/>
    </row>
    <row r="30" spans="1:11" ht="21.75" customHeight="1">
      <c r="A30" s="32">
        <v>2</v>
      </c>
      <c r="B30" s="10" t="s">
        <v>38</v>
      </c>
      <c r="C30" s="32" t="s">
        <v>16</v>
      </c>
      <c r="D30" s="11">
        <v>3756</v>
      </c>
      <c r="E30" s="11">
        <v>3809.613</v>
      </c>
      <c r="F30" s="11">
        <v>4089</v>
      </c>
      <c r="G30" s="48"/>
      <c r="H30" s="11"/>
      <c r="I30" s="15"/>
      <c r="J30" s="15">
        <v>18086</v>
      </c>
      <c r="K30" s="17"/>
    </row>
    <row r="31" spans="1:11" ht="21.75" customHeight="1">
      <c r="A31" s="32">
        <v>3</v>
      </c>
      <c r="B31" s="10" t="s">
        <v>35</v>
      </c>
      <c r="C31" s="32" t="s">
        <v>16</v>
      </c>
      <c r="D31" s="11">
        <v>780</v>
      </c>
      <c r="E31" s="11">
        <v>742.353</v>
      </c>
      <c r="F31" s="11">
        <v>900</v>
      </c>
      <c r="G31" s="48"/>
      <c r="H31" s="11"/>
      <c r="I31" s="15"/>
      <c r="J31" s="15">
        <v>18036</v>
      </c>
      <c r="K31" s="17"/>
    </row>
    <row r="32" spans="1:11" ht="21.75" customHeight="1">
      <c r="A32" s="32">
        <v>4</v>
      </c>
      <c r="B32" s="10" t="s">
        <v>39</v>
      </c>
      <c r="C32" s="32" t="s">
        <v>16</v>
      </c>
      <c r="D32" s="11">
        <v>1120</v>
      </c>
      <c r="E32" s="11">
        <v>1119.361</v>
      </c>
      <c r="F32" s="11">
        <v>1373</v>
      </c>
      <c r="G32" s="48"/>
      <c r="H32" s="11"/>
      <c r="I32" s="15"/>
      <c r="J32" s="15"/>
      <c r="K32" s="17"/>
    </row>
    <row r="33" spans="1:11" ht="21.75" customHeight="1">
      <c r="A33" s="32">
        <v>5</v>
      </c>
      <c r="B33" s="10" t="s">
        <v>40</v>
      </c>
      <c r="C33" s="32" t="s">
        <v>16</v>
      </c>
      <c r="D33" s="11">
        <v>742</v>
      </c>
      <c r="E33" s="11">
        <v>742.863</v>
      </c>
      <c r="F33" s="11">
        <v>742</v>
      </c>
      <c r="G33" s="48"/>
      <c r="H33" s="45"/>
      <c r="I33" s="15"/>
      <c r="J33" s="15">
        <f>J30-J31</f>
        <v>50</v>
      </c>
      <c r="K33" s="17"/>
    </row>
    <row r="34" spans="1:11" ht="21.75" customHeight="1">
      <c r="A34" s="32">
        <v>6</v>
      </c>
      <c r="B34" s="10" t="s">
        <v>41</v>
      </c>
      <c r="C34" s="32" t="s">
        <v>16</v>
      </c>
      <c r="D34" s="11">
        <v>1600</v>
      </c>
      <c r="E34" s="11">
        <v>1597.42</v>
      </c>
      <c r="F34" s="11">
        <v>1600</v>
      </c>
      <c r="G34" s="48"/>
      <c r="H34" s="45"/>
      <c r="I34" s="15"/>
      <c r="J34" s="15"/>
      <c r="K34" s="17"/>
    </row>
    <row r="35" spans="1:11" ht="21.75" customHeight="1">
      <c r="A35" s="32">
        <v>7</v>
      </c>
      <c r="B35" s="10" t="s">
        <v>19</v>
      </c>
      <c r="C35" s="32" t="s">
        <v>16</v>
      </c>
      <c r="D35" s="11">
        <v>526</v>
      </c>
      <c r="E35" s="11">
        <v>343.421</v>
      </c>
      <c r="F35" s="11">
        <v>350</v>
      </c>
      <c r="G35" s="48"/>
      <c r="H35" s="45"/>
      <c r="I35" s="15"/>
      <c r="J35" s="15"/>
      <c r="K35" s="17"/>
    </row>
    <row r="36" spans="1:11" ht="21.75" customHeight="1">
      <c r="A36" s="32">
        <v>8</v>
      </c>
      <c r="B36" s="10" t="s">
        <v>20</v>
      </c>
      <c r="C36" s="32" t="s">
        <v>16</v>
      </c>
      <c r="D36" s="11">
        <v>8700</v>
      </c>
      <c r="E36" s="11">
        <v>8553.921</v>
      </c>
      <c r="F36" s="11">
        <v>8500</v>
      </c>
      <c r="G36" s="48"/>
      <c r="H36" s="45"/>
      <c r="I36" s="15"/>
      <c r="J36" s="15"/>
      <c r="K36" s="17"/>
    </row>
    <row r="37" spans="1:11" ht="21.75" customHeight="1">
      <c r="A37" s="32">
        <v>9</v>
      </c>
      <c r="B37" s="10" t="s">
        <v>21</v>
      </c>
      <c r="C37" s="32" t="s">
        <v>16</v>
      </c>
      <c r="D37" s="11">
        <v>18</v>
      </c>
      <c r="E37" s="11">
        <v>24.718</v>
      </c>
      <c r="F37" s="11">
        <v>25</v>
      </c>
      <c r="G37" s="48"/>
      <c r="H37" s="46"/>
      <c r="I37" s="15"/>
      <c r="J37" s="15"/>
      <c r="K37" s="17"/>
    </row>
    <row r="38" spans="1:11" ht="21.75" customHeight="1">
      <c r="A38" s="32">
        <v>10</v>
      </c>
      <c r="B38" s="10" t="s">
        <v>22</v>
      </c>
      <c r="C38" s="32" t="s">
        <v>16</v>
      </c>
      <c r="D38" s="11">
        <v>60</v>
      </c>
      <c r="E38" s="11">
        <v>65.282</v>
      </c>
      <c r="F38" s="11">
        <v>60</v>
      </c>
      <c r="G38" s="48"/>
      <c r="H38" s="45"/>
      <c r="I38" s="15"/>
      <c r="J38" s="15"/>
      <c r="K38" s="17"/>
    </row>
    <row r="39" spans="1:11" ht="21.75" customHeight="1">
      <c r="A39" s="32">
        <v>11</v>
      </c>
      <c r="B39" s="10" t="s">
        <v>23</v>
      </c>
      <c r="C39" s="32" t="s">
        <v>16</v>
      </c>
      <c r="D39" s="11">
        <v>3600</v>
      </c>
      <c r="E39" s="11">
        <v>3386.406</v>
      </c>
      <c r="F39" s="11">
        <v>3400</v>
      </c>
      <c r="G39" s="48"/>
      <c r="H39" s="41"/>
      <c r="I39" s="15"/>
      <c r="J39" s="15"/>
      <c r="K39" s="17"/>
    </row>
    <row r="40" spans="1:11" ht="21.75" customHeight="1">
      <c r="A40" s="32">
        <v>12</v>
      </c>
      <c r="B40" s="43" t="s">
        <v>54</v>
      </c>
      <c r="C40" s="32" t="s">
        <v>16</v>
      </c>
      <c r="D40" s="11">
        <v>5000</v>
      </c>
      <c r="E40" s="11">
        <v>4608.53</v>
      </c>
      <c r="F40" s="11">
        <v>4000</v>
      </c>
      <c r="G40" s="48"/>
      <c r="H40" s="45"/>
      <c r="I40" s="15"/>
      <c r="J40" s="15"/>
      <c r="K40" s="17"/>
    </row>
    <row r="41" spans="1:11" ht="21.75" customHeight="1">
      <c r="A41" s="32">
        <v>13</v>
      </c>
      <c r="B41" s="43" t="s">
        <v>43</v>
      </c>
      <c r="C41" s="32" t="s">
        <v>16</v>
      </c>
      <c r="D41" s="11">
        <v>20</v>
      </c>
      <c r="E41" s="11">
        <v>17.03</v>
      </c>
      <c r="F41" s="11">
        <v>50</v>
      </c>
      <c r="G41" s="48"/>
      <c r="H41" s="41"/>
      <c r="I41" s="15"/>
      <c r="J41" s="15"/>
      <c r="K41" s="17"/>
    </row>
    <row r="42" spans="1:11" ht="21.75" customHeight="1">
      <c r="A42" s="32">
        <v>14</v>
      </c>
      <c r="B42" s="43" t="s">
        <v>64</v>
      </c>
      <c r="C42" s="32" t="s">
        <v>16</v>
      </c>
      <c r="D42" s="11"/>
      <c r="E42" s="11"/>
      <c r="F42" s="11">
        <v>23</v>
      </c>
      <c r="G42" s="48"/>
      <c r="H42" s="41"/>
      <c r="I42" s="15"/>
      <c r="J42" s="15"/>
      <c r="K42" s="17"/>
    </row>
    <row r="43" spans="1:11" ht="21.75" customHeight="1">
      <c r="A43" s="32">
        <v>15</v>
      </c>
      <c r="B43" s="10" t="s">
        <v>24</v>
      </c>
      <c r="C43" s="32" t="s">
        <v>16</v>
      </c>
      <c r="D43" s="11">
        <v>390</v>
      </c>
      <c r="E43" s="11">
        <v>374.244</v>
      </c>
      <c r="F43" s="11">
        <v>380</v>
      </c>
      <c r="G43" s="3"/>
      <c r="H43" s="45"/>
      <c r="I43" s="15"/>
      <c r="J43" s="15"/>
      <c r="K43" s="17"/>
    </row>
    <row r="44" spans="1:11" ht="21.75" customHeight="1">
      <c r="A44" s="31" t="s">
        <v>7</v>
      </c>
      <c r="B44" s="44" t="s">
        <v>42</v>
      </c>
      <c r="C44" s="31" t="s">
        <v>16</v>
      </c>
      <c r="D44" s="42">
        <v>2640</v>
      </c>
      <c r="E44" s="12">
        <v>2546.688</v>
      </c>
      <c r="F44" s="12">
        <v>2650</v>
      </c>
      <c r="G44" s="3"/>
      <c r="H44" s="41"/>
      <c r="I44" s="3"/>
      <c r="J44" s="3"/>
      <c r="K44" s="17"/>
    </row>
    <row r="45" spans="1:11" ht="21.75" customHeight="1">
      <c r="A45" s="31" t="s">
        <v>8</v>
      </c>
      <c r="B45" s="36" t="s">
        <v>25</v>
      </c>
      <c r="C45" s="31" t="s">
        <v>16</v>
      </c>
      <c r="D45" s="42">
        <v>30</v>
      </c>
      <c r="E45" s="12">
        <v>0</v>
      </c>
      <c r="F45" s="12"/>
      <c r="G45" s="3"/>
      <c r="H45" s="3"/>
      <c r="I45" s="3"/>
      <c r="J45" s="3"/>
      <c r="K45" s="17"/>
    </row>
    <row r="46" spans="1:11" ht="21.75" customHeight="1">
      <c r="A46" s="31" t="s">
        <v>9</v>
      </c>
      <c r="B46" s="36" t="s">
        <v>24</v>
      </c>
      <c r="C46" s="31" t="s">
        <v>16</v>
      </c>
      <c r="D46" s="42">
        <v>60</v>
      </c>
      <c r="E46" s="12">
        <v>7.036</v>
      </c>
      <c r="F46" s="12">
        <v>10</v>
      </c>
      <c r="G46" s="12"/>
      <c r="H46" s="3"/>
      <c r="I46" s="3"/>
      <c r="J46" s="3"/>
      <c r="K46" s="17"/>
    </row>
    <row r="47" spans="1:11" ht="21.75" customHeight="1">
      <c r="A47" s="31" t="s">
        <v>4</v>
      </c>
      <c r="B47" s="36" t="s">
        <v>52</v>
      </c>
      <c r="C47" s="31" t="s">
        <v>16</v>
      </c>
      <c r="D47" s="42">
        <f>D48+D49+D50+D51</f>
        <v>1420.4000000000015</v>
      </c>
      <c r="E47" s="12">
        <f>E48+E49+E50+E51</f>
        <v>2521.172000000001</v>
      </c>
      <c r="F47" s="12">
        <f>F48+F49+F50+F51</f>
        <v>1658.5800000000017</v>
      </c>
      <c r="G47" s="18"/>
      <c r="H47" s="3"/>
      <c r="I47" s="3"/>
      <c r="J47" s="3"/>
      <c r="K47" s="17"/>
    </row>
    <row r="48" spans="1:11" ht="21.75" customHeight="1">
      <c r="A48" s="32">
        <v>1</v>
      </c>
      <c r="B48" s="29" t="s">
        <v>59</v>
      </c>
      <c r="C48" s="32" t="s">
        <v>16</v>
      </c>
      <c r="D48" s="60">
        <f>D15-D25</f>
        <v>560.4000000000015</v>
      </c>
      <c r="E48" s="61">
        <f>E15-E25</f>
        <v>1429.1290000000008</v>
      </c>
      <c r="F48" s="61">
        <f>F15-F25</f>
        <v>418.58000000000175</v>
      </c>
      <c r="G48" s="18"/>
      <c r="H48" s="47"/>
      <c r="I48" s="18"/>
      <c r="J48" s="18"/>
      <c r="K48" s="17"/>
    </row>
    <row r="49" spans="1:11" ht="21.75" customHeight="1">
      <c r="A49" s="32">
        <v>2</v>
      </c>
      <c r="B49" s="29" t="s">
        <v>36</v>
      </c>
      <c r="C49" s="32" t="s">
        <v>16</v>
      </c>
      <c r="D49" s="60">
        <f>D16-D44</f>
        <v>740</v>
      </c>
      <c r="E49" s="61">
        <f>E16-E44</f>
        <v>843.2469999999998</v>
      </c>
      <c r="F49" s="61">
        <f>F16-F44</f>
        <v>960</v>
      </c>
      <c r="G49" s="18"/>
      <c r="H49" s="18"/>
      <c r="I49" s="18"/>
      <c r="J49" s="18"/>
      <c r="K49" s="17"/>
    </row>
    <row r="50" spans="1:11" ht="21.75" customHeight="1">
      <c r="A50" s="32">
        <v>3</v>
      </c>
      <c r="B50" s="29" t="s">
        <v>29</v>
      </c>
      <c r="C50" s="32" t="s">
        <v>16</v>
      </c>
      <c r="D50" s="60">
        <f aca="true" t="shared" si="0" ref="D50:F51">D21-D45</f>
        <v>40</v>
      </c>
      <c r="E50" s="61">
        <f t="shared" si="0"/>
        <v>155.318</v>
      </c>
      <c r="F50" s="61">
        <f t="shared" si="0"/>
        <v>150</v>
      </c>
      <c r="G50" s="18"/>
      <c r="H50" s="18"/>
      <c r="I50" s="18"/>
      <c r="J50" s="18"/>
      <c r="K50" s="17"/>
    </row>
    <row r="51" spans="1:11" ht="21.75" customHeight="1">
      <c r="A51" s="32">
        <v>4</v>
      </c>
      <c r="B51" s="29" t="s">
        <v>44</v>
      </c>
      <c r="C51" s="32" t="s">
        <v>16</v>
      </c>
      <c r="D51" s="60">
        <f t="shared" si="0"/>
        <v>80</v>
      </c>
      <c r="E51" s="61">
        <f t="shared" si="0"/>
        <v>93.478</v>
      </c>
      <c r="F51" s="61">
        <f t="shared" si="0"/>
        <v>130</v>
      </c>
      <c r="G51" s="3"/>
      <c r="H51" s="18"/>
      <c r="I51" s="18"/>
      <c r="J51" s="18"/>
      <c r="K51" s="17"/>
    </row>
    <row r="52" spans="1:11" ht="21.75" customHeight="1">
      <c r="A52" s="31" t="s">
        <v>5</v>
      </c>
      <c r="B52" s="36" t="s">
        <v>26</v>
      </c>
      <c r="C52" s="31" t="s">
        <v>16</v>
      </c>
      <c r="D52" s="42">
        <f>D53</f>
        <v>44802.4</v>
      </c>
      <c r="E52" s="12">
        <f>E53</f>
        <v>44058.36</v>
      </c>
      <c r="F52" s="12">
        <f>F53</f>
        <v>44500.58</v>
      </c>
      <c r="G52" s="26"/>
      <c r="H52" s="3"/>
      <c r="I52" s="3"/>
      <c r="J52" s="3"/>
      <c r="K52" s="17"/>
    </row>
    <row r="53" spans="1:11" ht="21.75" customHeight="1">
      <c r="A53" s="37">
        <v>1</v>
      </c>
      <c r="B53" s="62" t="s">
        <v>60</v>
      </c>
      <c r="C53" s="37" t="s">
        <v>16</v>
      </c>
      <c r="D53" s="63">
        <f>D15</f>
        <v>44802.4</v>
      </c>
      <c r="E53" s="13">
        <f>E15</f>
        <v>44058.36</v>
      </c>
      <c r="F53" s="13">
        <f>F15</f>
        <v>44500.58</v>
      </c>
      <c r="H53" s="26"/>
      <c r="I53" s="26"/>
      <c r="J53" s="26"/>
      <c r="K53" s="17"/>
    </row>
    <row r="54" spans="1:11" ht="5.25" customHeight="1">
      <c r="A54" s="8"/>
      <c r="G54" s="5"/>
      <c r="K54" s="18"/>
    </row>
    <row r="55" spans="1:11" ht="15.75">
      <c r="A55" s="68" t="s">
        <v>63</v>
      </c>
      <c r="B55" s="68"/>
      <c r="C55" s="68"/>
      <c r="D55" s="68"/>
      <c r="E55" s="68"/>
      <c r="F55" s="68"/>
      <c r="G55" s="23"/>
      <c r="H55" s="5"/>
      <c r="I55" s="5"/>
      <c r="J55" s="5"/>
      <c r="K55" s="3"/>
    </row>
    <row r="56" spans="1:11" ht="15.75">
      <c r="A56" s="64" t="s">
        <v>73</v>
      </c>
      <c r="B56" s="64"/>
      <c r="C56" s="64"/>
      <c r="D56" s="64"/>
      <c r="E56" s="64"/>
      <c r="F56" s="64"/>
      <c r="H56" s="23"/>
      <c r="I56" s="23"/>
      <c r="J56" s="23"/>
      <c r="K56" s="19"/>
    </row>
    <row r="58" spans="2:6" ht="15.75">
      <c r="B58" s="4" t="s">
        <v>70</v>
      </c>
      <c r="D58" s="4" t="s">
        <v>71</v>
      </c>
      <c r="F58" s="4" t="s">
        <v>72</v>
      </c>
    </row>
    <row r="59" ht="12.75" customHeight="1"/>
    <row r="60" ht="15.75" hidden="1"/>
    <row r="61" ht="15.75">
      <c r="G61" s="22"/>
    </row>
    <row r="62" spans="1:11" ht="15.75">
      <c r="A62" s="64" t="s">
        <v>74</v>
      </c>
      <c r="B62" s="64"/>
      <c r="C62" s="64"/>
      <c r="D62" s="64"/>
      <c r="E62" s="64"/>
      <c r="F62" s="64"/>
      <c r="H62" s="6"/>
      <c r="I62" s="6"/>
      <c r="J62" s="6"/>
      <c r="K62" s="6"/>
    </row>
  </sheetData>
  <mergeCells count="10">
    <mergeCell ref="A62:F62"/>
    <mergeCell ref="E6:F6"/>
    <mergeCell ref="A5:F5"/>
    <mergeCell ref="A55:F55"/>
    <mergeCell ref="D7:E7"/>
    <mergeCell ref="F7:F8"/>
    <mergeCell ref="A7:A8"/>
    <mergeCell ref="B7:B8"/>
    <mergeCell ref="C7:C8"/>
    <mergeCell ref="A56:F56"/>
  </mergeCells>
  <printOptions/>
  <pageMargins left="0.72" right="0.24" top="0.5118110236220472" bottom="0.5118110236220472" header="0.5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Phu Hung</cp:lastModifiedBy>
  <cp:lastPrinted>2018-05-17T12:25:47Z</cp:lastPrinted>
  <dcterms:created xsi:type="dcterms:W3CDTF">2013-05-07T08:21:15Z</dcterms:created>
  <dcterms:modified xsi:type="dcterms:W3CDTF">2018-05-25T07:55:57Z</dcterms:modified>
  <cp:category/>
  <cp:version/>
  <cp:contentType/>
  <cp:contentStatus/>
</cp:coreProperties>
</file>